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77075ED-9C18-4A8D-BD12-2D7800D109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O12" i="3"/>
  <c r="N12" i="3"/>
  <c r="M12" i="3"/>
  <c r="L12" i="3"/>
  <c r="J12" i="3"/>
  <c r="J8" i="3"/>
  <c r="V8" i="3"/>
  <c r="AS8" i="3"/>
  <c r="AQ8" i="3" l="1"/>
  <c r="AR8" i="3" s="1"/>
  <c r="AP8" i="3"/>
  <c r="AO8" i="3"/>
  <c r="AN8" i="3"/>
  <c r="AM8" i="3"/>
  <c r="AG8" i="3"/>
  <c r="AE8" i="3"/>
  <c r="AD8" i="3"/>
  <c r="AC8" i="3"/>
  <c r="AB8" i="3"/>
  <c r="AA8" i="3"/>
  <c r="W8" i="3"/>
  <c r="U8" i="3"/>
  <c r="T8" i="3"/>
  <c r="S8" i="3"/>
  <c r="R8" i="3"/>
  <c r="Q8" i="3"/>
  <c r="K8" i="3"/>
  <c r="I8" i="3"/>
  <c r="H8" i="3"/>
  <c r="G8" i="3"/>
  <c r="F8" i="3"/>
  <c r="E8" i="3"/>
  <c r="AF8" i="3" l="1"/>
  <c r="G13" i="3"/>
  <c r="K13" i="3"/>
  <c r="I13" i="3"/>
  <c r="E13" i="3"/>
  <c r="I12" i="3"/>
  <c r="H12" i="3"/>
  <c r="F12" i="3"/>
  <c r="E12" i="3"/>
  <c r="E14" i="3" s="1"/>
  <c r="G12" i="3" l="1"/>
  <c r="G14" i="3" s="1"/>
  <c r="K14" i="3"/>
  <c r="F13" i="3"/>
  <c r="F14" i="3" s="1"/>
  <c r="H13" i="3"/>
  <c r="H14" i="3" s="1"/>
  <c r="M14" i="3" s="1"/>
  <c r="I14" i="3"/>
  <c r="J13" i="3"/>
  <c r="O13" i="3"/>
  <c r="M13" i="3"/>
  <c r="L13" i="3" l="1"/>
  <c r="N13" i="3"/>
  <c r="L14" i="3"/>
  <c r="N14" i="3"/>
  <c r="O14" i="3"/>
  <c r="J14" i="3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<sst xmlns="http://schemas.openxmlformats.org/spreadsheetml/2006/main" count="78" uniqueCount="34">
  <si>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</si>
  <si>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</si>
  <si>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</si>
  <si>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</si>
  <si>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</si>
  <si>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</si>
  <si>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</si>
  <si>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</si>
  <si>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</si>
  <si>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</si>
  <si>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</si>
  <si>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</si>
  <si>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</si>
  <si>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</si>
  <si>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</si>
  <si>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</si>
  <si>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</si>
  <si>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</si>
  <si>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</si>
  <si>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</si>
  <si>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</si>
  <si>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</si>
  <si>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</si>
  <si>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</si>
  <si>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  2</t>
  </si>
  <si>
    <t>4.</t>
  </si>
  <si>
    <t>Jooseppi Partanen</t>
  </si>
  <si>
    <t>23.1.2004   Liminka</t>
  </si>
  <si>
    <t>TyTe = Tyrnävän Tempaus  (1921),  kasvattajaseura</t>
  </si>
  <si>
    <t>6.</t>
  </si>
  <si>
    <t>3.</t>
  </si>
  <si>
    <t>2.</t>
  </si>
  <si>
    <t>Lippo Jun = Oulun Lippo Juniorit  (2003)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</si>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</sst>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4.42578125" customWidth="1"/>
    <col min="4" max="4" width="10.42578125" bestFit="1" customWidth="1"/>
    <col min="5" max="9" width="5.42578125" customWidth="1"/>
    <col min="10" max="10" width="7.85546875" bestFit="1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5.7109375" customWidth="1"/>
    <col min="26" max="26" width="12.7109375" bestFit="1" customWidth="1"/>
    <col min="27" max="31" width="5.42578125" customWidth="1"/>
    <col min="32" max="32" width="7.85546875" bestFit="1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5"/>
      <c r="B1" s="38" t="s">
        <v>26</v>
      </c>
      <c r="C1" s="2"/>
      <c r="D1" s="3"/>
      <c r="E1" s="4" t="s">
        <v>27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4"/>
      <c r="D2" s="55"/>
      <c r="E2" s="8" t="s">
        <v>7</v>
      </c>
      <c r="F2" s="20"/>
      <c r="G2" s="20"/>
      <c r="H2" s="20"/>
      <c r="I2" s="27"/>
      <c r="J2" s="9"/>
      <c r="K2" s="19"/>
      <c r="L2" s="16" t="s">
        <v>19</v>
      </c>
      <c r="M2" s="20"/>
      <c r="N2" s="20"/>
      <c r="O2" s="26"/>
      <c r="P2" s="6"/>
      <c r="Q2" s="16" t="s">
        <v>20</v>
      </c>
      <c r="R2" s="20"/>
      <c r="S2" s="20"/>
      <c r="T2" s="20"/>
      <c r="U2" s="27"/>
      <c r="V2" s="26"/>
      <c r="W2" s="6"/>
      <c r="X2" s="56" t="s">
        <v>12</v>
      </c>
      <c r="Y2" s="57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21</v>
      </c>
      <c r="AI2" s="20"/>
      <c r="AJ2" s="20"/>
      <c r="AK2" s="26"/>
      <c r="AL2" s="6"/>
      <c r="AM2" s="16" t="s">
        <v>20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7"/>
      <c r="X4" s="12">
        <v>2020</v>
      </c>
      <c r="Y4" s="12" t="s">
        <v>25</v>
      </c>
      <c r="Z4" s="1" t="s">
        <v>24</v>
      </c>
      <c r="AA4" s="12">
        <v>7</v>
      </c>
      <c r="AB4" s="12">
        <v>0</v>
      </c>
      <c r="AC4" s="12">
        <v>1</v>
      </c>
      <c r="AD4" s="12">
        <v>0</v>
      </c>
      <c r="AE4" s="12">
        <v>14</v>
      </c>
      <c r="AF4" s="30">
        <v>0.4516</v>
      </c>
      <c r="AG4" s="17">
        <v>31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58"/>
      <c r="AS4" s="10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7"/>
      <c r="X5" s="65">
        <v>2021</v>
      </c>
      <c r="Y5" s="65" t="s">
        <v>29</v>
      </c>
      <c r="Z5" s="66" t="s">
        <v>24</v>
      </c>
      <c r="AA5" s="65">
        <v>10</v>
      </c>
      <c r="AB5" s="65">
        <v>0</v>
      </c>
      <c r="AC5" s="65">
        <v>3</v>
      </c>
      <c r="AD5" s="65">
        <v>10</v>
      </c>
      <c r="AE5" s="65">
        <v>34</v>
      </c>
      <c r="AF5" s="67">
        <v>0.57630000000000003</v>
      </c>
      <c r="AG5" s="68">
        <v>59</v>
      </c>
      <c r="AH5" s="39"/>
      <c r="AI5" s="7"/>
      <c r="AJ5" s="7"/>
      <c r="AK5" s="7"/>
      <c r="AL5" s="64"/>
      <c r="AM5" s="12"/>
      <c r="AN5" s="12"/>
      <c r="AO5" s="13"/>
      <c r="AP5" s="12"/>
      <c r="AQ5" s="12"/>
      <c r="AR5" s="58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7"/>
      <c r="X6" s="65">
        <v>2022</v>
      </c>
      <c r="Y6" s="65" t="s">
        <v>30</v>
      </c>
      <c r="Z6" s="66" t="s">
        <v>24</v>
      </c>
      <c r="AA6" s="65">
        <v>12</v>
      </c>
      <c r="AB6" s="65">
        <v>0</v>
      </c>
      <c r="AC6" s="65">
        <v>1</v>
      </c>
      <c r="AD6" s="65">
        <v>21</v>
      </c>
      <c r="AE6" s="65">
        <v>51</v>
      </c>
      <c r="AF6" s="67">
        <v>0.59299999999999997</v>
      </c>
      <c r="AG6" s="68">
        <v>86</v>
      </c>
      <c r="AH6" s="39"/>
      <c r="AI6" s="7"/>
      <c r="AJ6" s="7"/>
      <c r="AK6" s="7"/>
      <c r="AL6" s="10"/>
      <c r="AM6" s="12">
        <v>2</v>
      </c>
      <c r="AN6" s="12">
        <v>0</v>
      </c>
      <c r="AO6" s="13">
        <v>0</v>
      </c>
      <c r="AP6" s="12">
        <v>1</v>
      </c>
      <c r="AQ6" s="12">
        <v>10</v>
      </c>
      <c r="AR6" s="69">
        <v>0.76919999999999999</v>
      </c>
      <c r="AS6" s="10">
        <v>13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2023</v>
      </c>
      <c r="C7" s="12" t="s">
        <v>25</v>
      </c>
      <c r="D7" s="70" t="s">
        <v>33</v>
      </c>
      <c r="E7" s="65">
        <v>19</v>
      </c>
      <c r="F7" s="65">
        <v>2</v>
      </c>
      <c r="G7" s="12">
        <v>2</v>
      </c>
      <c r="H7" s="65">
        <v>20</v>
      </c>
      <c r="I7" s="65">
        <v>62</v>
      </c>
      <c r="J7" s="71">
        <v>0.60189999999999999</v>
      </c>
      <c r="K7" s="72">
        <v>103</v>
      </c>
      <c r="L7" s="7"/>
      <c r="M7" s="7"/>
      <c r="N7" s="7"/>
      <c r="O7" s="7"/>
      <c r="Q7" s="12">
        <v>2</v>
      </c>
      <c r="R7" s="12">
        <v>0</v>
      </c>
      <c r="S7" s="13">
        <v>0</v>
      </c>
      <c r="T7" s="12">
        <v>2</v>
      </c>
      <c r="U7" s="12">
        <v>5</v>
      </c>
      <c r="V7" s="30">
        <v>0.71430000000000005</v>
      </c>
      <c r="W7" s="17">
        <v>7</v>
      </c>
      <c r="X7" s="12">
        <v>2023</v>
      </c>
      <c r="Y7" s="12" t="s">
        <v>31</v>
      </c>
      <c r="Z7" s="1" t="s">
        <v>24</v>
      </c>
      <c r="AA7" s="12">
        <v>2</v>
      </c>
      <c r="AB7" s="12">
        <v>0</v>
      </c>
      <c r="AC7" s="12">
        <v>1</v>
      </c>
      <c r="AD7" s="12">
        <v>3</v>
      </c>
      <c r="AE7" s="12">
        <v>10</v>
      </c>
      <c r="AF7" s="63">
        <v>0.76923076923076927</v>
      </c>
      <c r="AG7" s="10">
        <v>13</v>
      </c>
      <c r="AH7" s="39"/>
      <c r="AI7" s="7"/>
      <c r="AJ7" s="7"/>
      <c r="AK7" s="7"/>
      <c r="AL7" s="10"/>
      <c r="AM7" s="12"/>
      <c r="AN7" s="12"/>
      <c r="AO7" s="12"/>
      <c r="AP7" s="12"/>
      <c r="AQ7" s="12"/>
      <c r="AR7" s="30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59" t="s">
        <v>13</v>
      </c>
      <c r="C8" s="60"/>
      <c r="D8" s="61"/>
      <c r="E8" s="34">
        <f>SUM(E4:E7)</f>
        <v>19</v>
      </c>
      <c r="F8" s="34">
        <f>SUM(F4:F7)</f>
        <v>2</v>
      </c>
      <c r="G8" s="34">
        <f>SUM(G4:G7)</f>
        <v>2</v>
      </c>
      <c r="H8" s="34">
        <f>SUM(H4:H7)</f>
        <v>20</v>
      </c>
      <c r="I8" s="34">
        <f>SUM(I4:I7)</f>
        <v>62</v>
      </c>
      <c r="J8" s="35">
        <f>PRODUCT(I8/K8)</f>
        <v>0.60194174757281549</v>
      </c>
      <c r="K8" s="19">
        <f>SUM(K7:K7)</f>
        <v>103</v>
      </c>
      <c r="L8" s="16"/>
      <c r="M8" s="27"/>
      <c r="N8" s="40"/>
      <c r="O8" s="41"/>
      <c r="P8" s="10"/>
      <c r="Q8" s="34">
        <f>SUM(Q4:Q7)</f>
        <v>2</v>
      </c>
      <c r="R8" s="34">
        <f>SUM(R4:R7)</f>
        <v>0</v>
      </c>
      <c r="S8" s="34">
        <f>SUM(S4:S7)</f>
        <v>0</v>
      </c>
      <c r="T8" s="34">
        <f>SUM(T4:T7)</f>
        <v>2</v>
      </c>
      <c r="U8" s="34">
        <f>SUM(U4:U7)</f>
        <v>5</v>
      </c>
      <c r="V8" s="35">
        <f>PRODUCT(U8/W8)</f>
        <v>0.7142857142857143</v>
      </c>
      <c r="W8" s="19">
        <f>SUM(W7:W7)</f>
        <v>7</v>
      </c>
      <c r="X8" s="53" t="s">
        <v>13</v>
      </c>
      <c r="Y8" s="11"/>
      <c r="Z8" s="9"/>
      <c r="AA8" s="34">
        <f>SUM(AA4:AA7)</f>
        <v>31</v>
      </c>
      <c r="AB8" s="34">
        <f>SUM(AB4:AB7)</f>
        <v>0</v>
      </c>
      <c r="AC8" s="34">
        <f>SUM(AC4:AC7)</f>
        <v>6</v>
      </c>
      <c r="AD8" s="34">
        <f>SUM(AD4:AD7)</f>
        <v>34</v>
      </c>
      <c r="AE8" s="34">
        <f>SUM(AE4:AE7)</f>
        <v>109</v>
      </c>
      <c r="AF8" s="35">
        <f>PRODUCT(AE8/AG8)</f>
        <v>0.57671957671957674</v>
      </c>
      <c r="AG8" s="19">
        <f>SUM(AG4:AG7)</f>
        <v>189</v>
      </c>
      <c r="AH8" s="16"/>
      <c r="AI8" s="27"/>
      <c r="AJ8" s="40"/>
      <c r="AK8" s="41"/>
      <c r="AL8" s="10"/>
      <c r="AM8" s="34">
        <f>SUM(AM4:AM7)</f>
        <v>2</v>
      </c>
      <c r="AN8" s="34">
        <f>SUM(AN4:AN7)</f>
        <v>0</v>
      </c>
      <c r="AO8" s="34">
        <f>SUM(AO4:AO7)</f>
        <v>0</v>
      </c>
      <c r="AP8" s="34">
        <f>SUM(AP4:AP7)</f>
        <v>1</v>
      </c>
      <c r="AQ8" s="34">
        <f>SUM(AQ4:AQ7)</f>
        <v>10</v>
      </c>
      <c r="AR8" s="35">
        <f>PRODUCT(AQ8/AS8)</f>
        <v>0.76923076923076927</v>
      </c>
      <c r="AS8" s="37">
        <f>SUM(AS4:AS7)</f>
        <v>13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6"/>
      <c r="K9" s="17"/>
      <c r="L9" s="10"/>
      <c r="M9" s="10"/>
      <c r="N9" s="10"/>
      <c r="O9" s="10"/>
      <c r="P9" s="15"/>
      <c r="Q9" s="15"/>
      <c r="R9" s="15"/>
      <c r="S9" s="15"/>
      <c r="T9" s="15"/>
      <c r="U9" s="10"/>
      <c r="V9" s="10"/>
      <c r="W9" s="17"/>
      <c r="X9" s="15"/>
      <c r="Y9" s="15"/>
      <c r="Z9" s="15"/>
      <c r="AA9" s="15"/>
      <c r="AB9" s="15"/>
      <c r="AC9" s="15"/>
      <c r="AD9" s="15"/>
      <c r="AE9" s="15"/>
      <c r="AF9" s="36"/>
      <c r="AG9" s="17"/>
      <c r="AH9" s="10"/>
      <c r="AI9" s="10"/>
      <c r="AJ9" s="10"/>
      <c r="AK9" s="10"/>
      <c r="AL9" s="15"/>
      <c r="AM9" s="15"/>
      <c r="AN9" s="15"/>
      <c r="AO9" s="15"/>
      <c r="AP9" s="15"/>
      <c r="AQ9" s="10"/>
      <c r="AR9" s="10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23</v>
      </c>
      <c r="Q10" s="15"/>
      <c r="R10" s="15" t="s">
        <v>10</v>
      </c>
      <c r="S10" s="15"/>
      <c r="T10" s="52" t="s">
        <v>28</v>
      </c>
      <c r="U10" s="10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5"/>
      <c r="AG10" s="15"/>
      <c r="AH10" s="15"/>
      <c r="AI10" s="15"/>
      <c r="AJ10" s="15"/>
      <c r="AK10" s="1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62">
        <v>0</v>
      </c>
      <c r="K11" s="15"/>
      <c r="L11" s="51">
        <v>0</v>
      </c>
      <c r="M11" s="51">
        <v>0</v>
      </c>
      <c r="N11" s="51">
        <v>0</v>
      </c>
      <c r="O11" s="51">
        <v>0</v>
      </c>
      <c r="Q11" s="15"/>
      <c r="R11" s="15"/>
      <c r="S11" s="15"/>
      <c r="T11" s="52" t="s">
        <v>32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1" t="s">
        <v>11</v>
      </c>
      <c r="C12" s="32"/>
      <c r="D12" s="33"/>
      <c r="E12" s="45">
        <f>PRODUCT(E8+Q8)</f>
        <v>21</v>
      </c>
      <c r="F12" s="45">
        <f>PRODUCT(F8+R8)</f>
        <v>2</v>
      </c>
      <c r="G12" s="45">
        <f>PRODUCT(G8+S8)</f>
        <v>2</v>
      </c>
      <c r="H12" s="45">
        <f>PRODUCT(H8+T8)</f>
        <v>22</v>
      </c>
      <c r="I12" s="45">
        <f>PRODUCT(I8+U8)</f>
        <v>67</v>
      </c>
      <c r="J12" s="62">
        <f>PRODUCT(I12/K12)</f>
        <v>0.60909090909090913</v>
      </c>
      <c r="K12" s="10">
        <f>PRODUCT(K7+W7)</f>
        <v>110</v>
      </c>
      <c r="L12" s="51">
        <f>PRODUCT((F12+G12)/E12)</f>
        <v>0.19047619047619047</v>
      </c>
      <c r="M12" s="51">
        <f>PRODUCT(H12/E12)</f>
        <v>1.0476190476190477</v>
      </c>
      <c r="N12" s="51">
        <f>PRODUCT((F12+G12+H12)/E12)</f>
        <v>1.2380952380952381</v>
      </c>
      <c r="O12" s="51">
        <f>PRODUCT(I12/E12)</f>
        <v>3.1904761904761907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8" t="s">
        <v>12</v>
      </c>
      <c r="C13" s="29"/>
      <c r="D13" s="28"/>
      <c r="E13" s="45">
        <f>PRODUCT(AA8+AM8)</f>
        <v>33</v>
      </c>
      <c r="F13" s="45">
        <f>PRODUCT(AB8+AN8)</f>
        <v>0</v>
      </c>
      <c r="G13" s="45">
        <f>PRODUCT(AC8+AO8)</f>
        <v>6</v>
      </c>
      <c r="H13" s="45">
        <f>PRODUCT(AD8+AP8)</f>
        <v>35</v>
      </c>
      <c r="I13" s="45">
        <f>PRODUCT(AE8+AQ8)</f>
        <v>119</v>
      </c>
      <c r="J13" s="62">
        <f>PRODUCT(I13/K13)</f>
        <v>0.58910891089108908</v>
      </c>
      <c r="K13" s="10">
        <f>PRODUCT(AG8+AS8)</f>
        <v>202</v>
      </c>
      <c r="L13" s="51">
        <f>PRODUCT((F13+G13)/E13)</f>
        <v>0.18181818181818182</v>
      </c>
      <c r="M13" s="51">
        <f>PRODUCT(H13/E13)</f>
        <v>1.0606060606060606</v>
      </c>
      <c r="N13" s="51">
        <f>PRODUCT((F13+G13+H13)/E13)</f>
        <v>1.2424242424242424</v>
      </c>
      <c r="O13" s="51">
        <f>PRODUCT(I13/E13)</f>
        <v>3.606060606060606</v>
      </c>
      <c r="Q13" s="15"/>
      <c r="R13" s="15"/>
      <c r="S13" s="15"/>
      <c r="T13" s="15"/>
      <c r="U13" s="10"/>
      <c r="V13" s="10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2" t="s">
        <v>13</v>
      </c>
      <c r="C14" s="43"/>
      <c r="D14" s="44"/>
      <c r="E14" s="45">
        <f>SUM(E11:E13)</f>
        <v>54</v>
      </c>
      <c r="F14" s="45">
        <f t="shared" ref="F14:I14" si="0">SUM(F11:F13)</f>
        <v>2</v>
      </c>
      <c r="G14" s="45">
        <f t="shared" si="0"/>
        <v>8</v>
      </c>
      <c r="H14" s="45">
        <f t="shared" si="0"/>
        <v>57</v>
      </c>
      <c r="I14" s="45">
        <f t="shared" si="0"/>
        <v>186</v>
      </c>
      <c r="J14" s="62">
        <f>PRODUCT(I14/K14)</f>
        <v>0.59615384615384615</v>
      </c>
      <c r="K14" s="15">
        <f>SUM(K11:K13)</f>
        <v>312</v>
      </c>
      <c r="L14" s="51">
        <f>PRODUCT((F14+G14)/E14)</f>
        <v>0.18518518518518517</v>
      </c>
      <c r="M14" s="51">
        <f>PRODUCT(H14/E14)</f>
        <v>1.0555555555555556</v>
      </c>
      <c r="N14" s="51">
        <f>PRODUCT((F14+G14+H14)/E14)</f>
        <v>1.2407407407407407</v>
      </c>
      <c r="O14" s="51">
        <f>PRODUCT(I14/E14)</f>
        <v>3.4444444444444446</v>
      </c>
      <c r="Q14" s="10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xmlns:xlrd2="http://schemas.microsoft.com/office/spreadsheetml/2017/richdata2" ref="X4:AT7">
    <sortCondition ref="X4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2023-09-04T11:52:28Z</dcterms:modified>
</cp:coreProperties>
</file>